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60" windowWidth="15180" windowHeight="9345" tabRatio="981" activeTab="0"/>
  </bookViews>
  <sheets>
    <sheet name="Apklausa (filtravimas)" sheetId="1" r:id="rId1"/>
    <sheet name="Lėktuvai (rikiavimas)" sheetId="2" r:id="rId2"/>
  </sheets>
  <definedNames/>
  <calcPr fullCalcOnLoad="1"/>
</workbook>
</file>

<file path=xl/sharedStrings.xml><?xml version="1.0" encoding="utf-8"?>
<sst xmlns="http://schemas.openxmlformats.org/spreadsheetml/2006/main" count="98" uniqueCount="51">
  <si>
    <t>Jonas Tyrėjas</t>
  </si>
  <si>
    <t>Petras Mokslininkas</t>
  </si>
  <si>
    <t>Antanina Tyrėja</t>
  </si>
  <si>
    <t>Martyna Mokslininkė</t>
  </si>
  <si>
    <t>Ona Fizikė</t>
  </si>
  <si>
    <t>Mindaugas Matematikas</t>
  </si>
  <si>
    <t>Marija Chemikė</t>
  </si>
  <si>
    <t>Juozas Matlankis</t>
  </si>
  <si>
    <t>Agnė Liniuotė</t>
  </si>
  <si>
    <t>Algirdas Trintukas</t>
  </si>
  <si>
    <t>Matas Pieštukas</t>
  </si>
  <si>
    <t>Rožė Knygaitė</t>
  </si>
  <si>
    <t>Ne</t>
  </si>
  <si>
    <t>Taip</t>
  </si>
  <si>
    <t>Lytis</t>
  </si>
  <si>
    <t>Vardas ir pavardė</t>
  </si>
  <si>
    <t>Apklausa</t>
  </si>
  <si>
    <t>Patinka matematika</t>
  </si>
  <si>
    <r>
      <t xml:space="preserve">Patinka </t>
    </r>
    <r>
      <rPr>
        <b/>
        <sz val="10"/>
        <rFont val="Arial"/>
        <family val="2"/>
      </rPr>
      <t>tik</t>
    </r>
    <r>
      <rPr>
        <sz val="10"/>
        <rFont val="Arial"/>
        <family val="0"/>
      </rPr>
      <t xml:space="preserve"> matematika</t>
    </r>
  </si>
  <si>
    <r>
      <t xml:space="preserve">Patinka </t>
    </r>
    <r>
      <rPr>
        <b/>
        <sz val="10"/>
        <rFont val="Arial"/>
        <family val="2"/>
      </rPr>
      <t>tik</t>
    </r>
    <r>
      <rPr>
        <sz val="10"/>
        <rFont val="Arial"/>
        <family val="0"/>
      </rPr>
      <t xml:space="preserve"> fizika</t>
    </r>
  </si>
  <si>
    <t>Patinka ir matematika, ir fizika</t>
  </si>
  <si>
    <t>Pavadinimas</t>
  </si>
  <si>
    <t>VERSLO KLASĖS LĖKTUVAI</t>
  </si>
  <si>
    <t>Kategorija</t>
  </si>
  <si>
    <t>Challenger 604</t>
  </si>
  <si>
    <t>Didelis lėktuvas</t>
  </si>
  <si>
    <t>Challenger 605</t>
  </si>
  <si>
    <t>Challenger 800</t>
  </si>
  <si>
    <t>Challenger 851</t>
  </si>
  <si>
    <t>Falcon 900B</t>
  </si>
  <si>
    <t>Falcon 900DX</t>
  </si>
  <si>
    <t>Challenger 300</t>
  </si>
  <si>
    <t>Vidutinis lėktuvas</t>
  </si>
  <si>
    <t>Citation X</t>
  </si>
  <si>
    <t>Falcon 50EX</t>
  </si>
  <si>
    <t>Gulfstream G100</t>
  </si>
  <si>
    <t>Gulfstream G150</t>
  </si>
  <si>
    <t>Learjet 60</t>
  </si>
  <si>
    <t>Citation Bravo</t>
  </si>
  <si>
    <t>Mažas lėktuvas</t>
  </si>
  <si>
    <t>Citation CJ3</t>
  </si>
  <si>
    <t>Citation Encore</t>
  </si>
  <si>
    <t>Hawker 400XP</t>
  </si>
  <si>
    <t>Learjet 40/40XR</t>
  </si>
  <si>
    <t>Premier 1A</t>
  </si>
  <si>
    <t>Vyr.</t>
  </si>
  <si>
    <t>Mot.</t>
  </si>
  <si>
    <t>Skrydžio nuotolis, km</t>
  </si>
  <si>
    <t>Kreiserinis greitis, km/val.</t>
  </si>
  <si>
    <t>Didžiausias keleivių skaičius</t>
  </si>
  <si>
    <t>Patinka fizika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</si>
</sst>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m"/>
    <numFmt numFmtId="173" formatCode="0.00000"/>
    <numFmt numFmtId="174" formatCode="0.0000"/>
    <numFmt numFmtId="175" formatCode="0.00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#,##0.00_ ;\-#,##0.00\ "/>
    <numFmt numFmtId="182" formatCode="_-* #,##0.000\ &quot;Lt&quot;_-;\-* #,##0.000\ &quot;Lt&quot;_-;_-* &quot;-&quot;??\ &quot;Lt&quot;_-;_-@_-"/>
    <numFmt numFmtId="183" formatCode="_-* #,##0.0\ &quot;Lt&quot;_-;\-* #,##0.0\ &quot;Lt&quot;_-;_-* &quot;-&quot;??\ &quot;Lt&quot;_-;_-@_-"/>
    <numFmt numFmtId="184" formatCode="_-* #,##0\ &quot;Lt&quot;_-;\-* #,##0\ &quot;Lt&quot;_-;_-* &quot;-&quot;??\ &quot;Lt&quot;_-;_-@_-"/>
    <numFmt numFmtId="185" formatCode="_-* #,##0\ \L\t_-;\-* #,##0\ \L\t_-;_-* &quot;-&quot;\ \L\t_-;_-@_-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23"/>
      </left>
      <right style="thin"/>
      <top>
        <color indexed="63"/>
      </top>
      <bottom style="thin"/>
    </border>
    <border>
      <left style="medium">
        <color indexed="23"/>
      </left>
      <right style="thin"/>
      <top style="thin"/>
      <bottom style="thin"/>
    </border>
    <border>
      <left style="medium">
        <color indexed="23"/>
      </left>
      <right style="thin"/>
      <top style="thin"/>
      <bottom style="medium">
        <color indexed="23"/>
      </bottom>
    </border>
    <border>
      <left style="thin"/>
      <right style="thin"/>
      <top style="thin"/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>
        <color indexed="63"/>
      </top>
      <bottom style="thin"/>
    </border>
    <border>
      <left style="thin"/>
      <right style="medium">
        <color indexed="23"/>
      </right>
      <top style="thin"/>
      <bottom style="thin"/>
    </border>
    <border>
      <left style="thin"/>
      <right style="medium">
        <color indexed="23"/>
      </right>
      <top style="thin"/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6" borderId="4" applyNumberFormat="0" applyAlignment="0" applyProtection="0"/>
    <xf numFmtId="0" fontId="14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10" xfId="48" applyBorder="1">
      <alignment/>
      <protection/>
    </xf>
    <xf numFmtId="0" fontId="0" fillId="0" borderId="11" xfId="48" applyBorder="1">
      <alignment/>
      <protection/>
    </xf>
    <xf numFmtId="0" fontId="0" fillId="0" borderId="12" xfId="48" applyBorder="1">
      <alignment/>
      <protection/>
    </xf>
    <xf numFmtId="0" fontId="0" fillId="0" borderId="13" xfId="48" applyBorder="1">
      <alignment/>
      <protection/>
    </xf>
    <xf numFmtId="0" fontId="0" fillId="0" borderId="14" xfId="48" applyBorder="1">
      <alignment/>
      <protection/>
    </xf>
    <xf numFmtId="0" fontId="0" fillId="0" borderId="15" xfId="48" applyBorder="1">
      <alignment/>
      <protection/>
    </xf>
    <xf numFmtId="0" fontId="0" fillId="5" borderId="16" xfId="48" applyFill="1" applyBorder="1" applyAlignment="1">
      <alignment horizontal="center" vertical="center" wrapText="1"/>
      <protection/>
    </xf>
    <xf numFmtId="0" fontId="0" fillId="5" borderId="17" xfId="48" applyFill="1" applyBorder="1" applyAlignment="1">
      <alignment horizontal="center" vertical="center" wrapText="1"/>
      <protection/>
    </xf>
    <xf numFmtId="0" fontId="0" fillId="0" borderId="11" xfId="48" applyBorder="1" applyAlignment="1">
      <alignment horizontal="center"/>
      <protection/>
    </xf>
    <xf numFmtId="0" fontId="0" fillId="0" borderId="18" xfId="48" applyBorder="1" applyAlignment="1">
      <alignment horizontal="center"/>
      <protection/>
    </xf>
    <xf numFmtId="0" fontId="0" fillId="0" borderId="10" xfId="48" applyBorder="1" applyAlignment="1">
      <alignment horizontal="center"/>
      <protection/>
    </xf>
    <xf numFmtId="0" fontId="0" fillId="0" borderId="19" xfId="48" applyBorder="1" applyAlignment="1">
      <alignment horizontal="center"/>
      <protection/>
    </xf>
    <xf numFmtId="0" fontId="0" fillId="0" borderId="15" xfId="48" applyBorder="1" applyAlignment="1">
      <alignment horizontal="center"/>
      <protection/>
    </xf>
    <xf numFmtId="0" fontId="0" fillId="0" borderId="20" xfId="48" applyBorder="1" applyAlignment="1">
      <alignment horizontal="center"/>
      <protection/>
    </xf>
    <xf numFmtId="0" fontId="0" fillId="5" borderId="17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22" fontId="0" fillId="0" borderId="13" xfId="0" applyNumberFormat="1" applyBorder="1" applyAlignment="1">
      <alignment/>
    </xf>
    <xf numFmtId="21" fontId="0" fillId="0" borderId="13" xfId="0" applyNumberFormat="1" applyBorder="1" applyAlignment="1">
      <alignment/>
    </xf>
    <xf numFmtId="22" fontId="0" fillId="0" borderId="22" xfId="0" applyNumberFormat="1" applyBorder="1" applyAlignment="1">
      <alignment/>
    </xf>
    <xf numFmtId="14" fontId="0" fillId="0" borderId="12" xfId="0" applyNumberFormat="1" applyBorder="1" applyAlignment="1">
      <alignment/>
    </xf>
    <xf numFmtId="20" fontId="0" fillId="5" borderId="16" xfId="0" applyNumberFormat="1" applyFill="1" applyBorder="1" applyAlignment="1">
      <alignment horizontal="center" vertical="center" wrapText="1"/>
    </xf>
    <xf numFmtId="20" fontId="0" fillId="5" borderId="17" xfId="0" applyNumberFormat="1" applyFill="1" applyBorder="1" applyAlignment="1">
      <alignment horizontal="center" vertical="center" wrapText="1"/>
    </xf>
    <xf numFmtId="0" fontId="0" fillId="22" borderId="11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5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16" xfId="0" applyFill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0" fillId="0" borderId="11" xfId="48" applyNumberFormat="1" applyBorder="1" applyAlignment="1">
      <alignment horizontal="center"/>
      <protection/>
    </xf>
    <xf numFmtId="3" fontId="0" fillId="0" borderId="10" xfId="48" applyNumberFormat="1" applyBorder="1" applyAlignment="1">
      <alignment horizontal="center"/>
      <protection/>
    </xf>
    <xf numFmtId="3" fontId="0" fillId="0" borderId="15" xfId="48" applyNumberFormat="1" applyBorder="1" applyAlignment="1">
      <alignment horizontal="center"/>
      <protection/>
    </xf>
    <xf numFmtId="0" fontId="0" fillId="5" borderId="21" xfId="48" applyFill="1" applyBorder="1" applyAlignment="1">
      <alignment horizontal="center" vertical="center" wrapText="1"/>
      <protection/>
    </xf>
    <xf numFmtId="0" fontId="21" fillId="0" borderId="26" xfId="0" applyNumberFormat="1" applyFont="1" applyBorder="1" applyAlignment="1">
      <alignment horizontal="left" vertical="center"/>
    </xf>
    <xf numFmtId="0" fontId="21" fillId="0" borderId="0" xfId="48" applyFont="1" applyBorder="1" applyAlignment="1">
      <alignment horizontal="center" vertical="center"/>
      <protection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prastas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rocentai 2" xfId="57"/>
    <cellStyle name="Percent" xfId="58"/>
    <cellStyle name="Procentinė reikšmė 2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  <cellStyle name="Valiuta 2" xfId="66"/>
    <cellStyle name="Valiuta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50" zoomScaleNormal="150" zoomScalePageLayoutView="0" workbookViewId="0" topLeftCell="A1">
      <selection activeCell="B25" sqref="B25"/>
    </sheetView>
  </sheetViews>
  <sheetFormatPr defaultColWidth="9.140625" defaultRowHeight="12.75"/>
  <cols>
    <col min="1" max="1" width="23.00390625" style="0" customWidth="1"/>
    <col min="2" max="2" width="10.7109375" style="0" customWidth="1"/>
    <col min="3" max="4" width="12.8515625" style="0" customWidth="1"/>
    <col min="5" max="7" width="20.28125" style="0" customWidth="1"/>
  </cols>
  <sheetData>
    <row r="1" spans="1:7" ht="31.5" customHeight="1" thickBot="1">
      <c r="A1" s="43" t="s">
        <v>16</v>
      </c>
      <c r="B1" s="43"/>
      <c r="C1" s="43"/>
      <c r="D1" s="43"/>
      <c r="E1" s="43"/>
      <c r="F1" s="43"/>
      <c r="G1" s="43"/>
    </row>
    <row r="2" spans="1:7" ht="29.25" customHeight="1" thickBot="1">
      <c r="A2" s="22" t="s">
        <v>15</v>
      </c>
      <c r="B2" s="23" t="s">
        <v>14</v>
      </c>
      <c r="C2" s="16" t="s">
        <v>17</v>
      </c>
      <c r="D2" s="16" t="s">
        <v>50</v>
      </c>
      <c r="E2" s="16" t="s">
        <v>20</v>
      </c>
      <c r="F2" s="16" t="s">
        <v>18</v>
      </c>
      <c r="G2" s="17" t="s">
        <v>19</v>
      </c>
    </row>
    <row r="3" spans="1:7" ht="14.25" customHeight="1">
      <c r="A3" s="21" t="s">
        <v>0</v>
      </c>
      <c r="B3" s="37" t="s">
        <v>45</v>
      </c>
      <c r="C3" s="31" t="s">
        <v>13</v>
      </c>
      <c r="D3" s="31" t="s">
        <v>12</v>
      </c>
      <c r="E3" s="24">
        <f>IF(AND(C3="Taip",D3="Taip"),"Patinka ir mat., ir fiz.","")</f>
      </c>
      <c r="F3" s="25" t="str">
        <f>IF(AND(C3="Taip",NOT(D3="Taip")),"Patinka tik mat.","")</f>
        <v>Patinka tik mat.</v>
      </c>
      <c r="G3" s="26">
        <f>IF(AND(NOT(C3="Taip"),D3="Taip"),"Patinka tik fiz.","")</f>
      </c>
    </row>
    <row r="4" spans="1:7" ht="14.25" customHeight="1">
      <c r="A4" s="18" t="s">
        <v>1</v>
      </c>
      <c r="B4" s="37" t="s">
        <v>45</v>
      </c>
      <c r="C4" s="32" t="s">
        <v>13</v>
      </c>
      <c r="D4" s="32" t="s">
        <v>13</v>
      </c>
      <c r="E4" s="27" t="str">
        <f aca="true" t="shared" si="0" ref="E4:E14">IF(AND(C4="Taip",D4="Taip"),"Patinka ir mat., ir fiz.","")</f>
        <v>Patinka ir mat., ir fiz.</v>
      </c>
      <c r="F4" s="28">
        <f aca="true" t="shared" si="1" ref="F4:F14">IF(AND(C4="Taip",NOT(D4="Taip")),"Patinka tik mat.","")</f>
      </c>
      <c r="G4" s="29">
        <f aca="true" t="shared" si="2" ref="G4:G14">IF(AND(NOT(C4="Taip"),D4="Taip"),"Patinka tik fiz.","")</f>
      </c>
    </row>
    <row r="5" spans="1:7" ht="14.25" customHeight="1">
      <c r="A5" s="19" t="s">
        <v>2</v>
      </c>
      <c r="B5" s="38" t="s">
        <v>46</v>
      </c>
      <c r="C5" s="32" t="s">
        <v>12</v>
      </c>
      <c r="D5" s="32" t="s">
        <v>13</v>
      </c>
      <c r="E5" s="27">
        <f t="shared" si="0"/>
      </c>
      <c r="F5" s="28">
        <f t="shared" si="1"/>
      </c>
      <c r="G5" s="29" t="str">
        <f t="shared" si="2"/>
        <v>Patinka tik fiz.</v>
      </c>
    </row>
    <row r="6" spans="1:7" ht="14.25" customHeight="1">
      <c r="A6" s="18" t="s">
        <v>3</v>
      </c>
      <c r="B6" s="38" t="s">
        <v>46</v>
      </c>
      <c r="C6" s="32" t="s">
        <v>13</v>
      </c>
      <c r="D6" s="32" t="s">
        <v>13</v>
      </c>
      <c r="E6" s="27" t="str">
        <f t="shared" si="0"/>
        <v>Patinka ir mat., ir fiz.</v>
      </c>
      <c r="F6" s="28">
        <f t="shared" si="1"/>
      </c>
      <c r="G6" s="29">
        <f t="shared" si="2"/>
      </c>
    </row>
    <row r="7" spans="1:7" ht="14.25" customHeight="1">
      <c r="A7" s="18" t="s">
        <v>4</v>
      </c>
      <c r="B7" s="38" t="s">
        <v>46</v>
      </c>
      <c r="C7" s="32" t="s">
        <v>13</v>
      </c>
      <c r="D7" s="32" t="s">
        <v>12</v>
      </c>
      <c r="E7" s="27">
        <f t="shared" si="0"/>
      </c>
      <c r="F7" s="28" t="str">
        <f t="shared" si="1"/>
        <v>Patinka tik mat.</v>
      </c>
      <c r="G7" s="29">
        <f t="shared" si="2"/>
      </c>
    </row>
    <row r="8" spans="1:7" ht="14.25" customHeight="1">
      <c r="A8" s="18" t="s">
        <v>5</v>
      </c>
      <c r="B8" s="37" t="s">
        <v>45</v>
      </c>
      <c r="C8" s="32" t="s">
        <v>12</v>
      </c>
      <c r="D8" s="32" t="s">
        <v>12</v>
      </c>
      <c r="E8" s="27">
        <f t="shared" si="0"/>
      </c>
      <c r="F8" s="28">
        <f t="shared" si="1"/>
      </c>
      <c r="G8" s="29">
        <f t="shared" si="2"/>
      </c>
    </row>
    <row r="9" spans="1:7" ht="14.25" customHeight="1">
      <c r="A9" s="18" t="s">
        <v>6</v>
      </c>
      <c r="B9" s="38" t="s">
        <v>46</v>
      </c>
      <c r="C9" s="32" t="s">
        <v>13</v>
      </c>
      <c r="D9" s="32" t="s">
        <v>13</v>
      </c>
      <c r="E9" s="27" t="str">
        <f t="shared" si="0"/>
        <v>Patinka ir mat., ir fiz.</v>
      </c>
      <c r="F9" s="28">
        <f t="shared" si="1"/>
      </c>
      <c r="G9" s="29">
        <f t="shared" si="2"/>
      </c>
    </row>
    <row r="10" spans="1:7" ht="14.25" customHeight="1">
      <c r="A10" s="18" t="s">
        <v>7</v>
      </c>
      <c r="B10" s="37" t="s">
        <v>45</v>
      </c>
      <c r="C10" s="32" t="s">
        <v>12</v>
      </c>
      <c r="D10" s="32" t="s">
        <v>12</v>
      </c>
      <c r="E10" s="27">
        <f t="shared" si="0"/>
      </c>
      <c r="F10" s="28">
        <f t="shared" si="1"/>
      </c>
      <c r="G10" s="29">
        <f t="shared" si="2"/>
      </c>
    </row>
    <row r="11" spans="1:7" ht="14.25" customHeight="1">
      <c r="A11" s="18" t="s">
        <v>8</v>
      </c>
      <c r="B11" s="38" t="s">
        <v>46</v>
      </c>
      <c r="C11" s="32" t="s">
        <v>13</v>
      </c>
      <c r="D11" s="32" t="s">
        <v>12</v>
      </c>
      <c r="E11" s="27">
        <f t="shared" si="0"/>
      </c>
      <c r="F11" s="28" t="str">
        <f t="shared" si="1"/>
        <v>Patinka tik mat.</v>
      </c>
      <c r="G11" s="29">
        <f t="shared" si="2"/>
      </c>
    </row>
    <row r="12" spans="1:7" ht="14.25" customHeight="1">
      <c r="A12" s="18" t="s">
        <v>9</v>
      </c>
      <c r="B12" s="37" t="s">
        <v>45</v>
      </c>
      <c r="C12" s="32" t="s">
        <v>13</v>
      </c>
      <c r="D12" s="32" t="s">
        <v>12</v>
      </c>
      <c r="E12" s="27">
        <f t="shared" si="0"/>
      </c>
      <c r="F12" s="28" t="str">
        <f t="shared" si="1"/>
        <v>Patinka tik mat.</v>
      </c>
      <c r="G12" s="29">
        <f t="shared" si="2"/>
      </c>
    </row>
    <row r="13" spans="1:7" ht="14.25" customHeight="1">
      <c r="A13" s="18" t="s">
        <v>10</v>
      </c>
      <c r="B13" s="37" t="s">
        <v>45</v>
      </c>
      <c r="C13" s="32" t="s">
        <v>13</v>
      </c>
      <c r="D13" s="32" t="s">
        <v>13</v>
      </c>
      <c r="E13" s="27" t="str">
        <f t="shared" si="0"/>
        <v>Patinka ir mat., ir fiz.</v>
      </c>
      <c r="F13" s="28">
        <f t="shared" si="1"/>
      </c>
      <c r="G13" s="29">
        <f t="shared" si="2"/>
      </c>
    </row>
    <row r="14" spans="1:7" ht="14.25" customHeight="1" thickBot="1">
      <c r="A14" s="20" t="s">
        <v>11</v>
      </c>
      <c r="B14" s="38" t="s">
        <v>46</v>
      </c>
      <c r="C14" s="33" t="s">
        <v>12</v>
      </c>
      <c r="D14" s="33" t="s">
        <v>13</v>
      </c>
      <c r="E14" s="28">
        <f t="shared" si="0"/>
      </c>
      <c r="F14" s="28">
        <f t="shared" si="1"/>
      </c>
      <c r="G14" s="30" t="str">
        <f t="shared" si="2"/>
        <v>Patinka tik fiz.</v>
      </c>
    </row>
    <row r="15" spans="1:7" ht="14.25" customHeight="1" thickBot="1">
      <c r="A15" s="36">
        <f>COUNTIF(A3:A14,"*")</f>
        <v>12</v>
      </c>
      <c r="B15" s="34">
        <f>COUNTIF(B3:B14,"vyr.")</f>
        <v>6</v>
      </c>
      <c r="C15" s="34">
        <f>COUNTIF(C3:C14,"Taip")</f>
        <v>8</v>
      </c>
      <c r="D15" s="34">
        <f>COUNTIF(D3:D14,"Taip")</f>
        <v>6</v>
      </c>
      <c r="E15" s="34">
        <f>COUNTIF(E3:E14,"Patinka ir mat., ir fiz.")</f>
        <v>4</v>
      </c>
      <c r="F15" s="34">
        <f>COUNTIF(F3:F14,"Patinka tik mat.")</f>
        <v>4</v>
      </c>
      <c r="G15" s="35">
        <f>COUNTIF(G3:G14,"Patinka tik fiz.")</f>
        <v>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zoomScalePageLayoutView="0" workbookViewId="0" topLeftCell="A1">
      <selection activeCell="B25" sqref="B25"/>
    </sheetView>
  </sheetViews>
  <sheetFormatPr defaultColWidth="9.140625" defaultRowHeight="12.75"/>
  <cols>
    <col min="1" max="2" width="16.140625" style="1" customWidth="1"/>
    <col min="3" max="5" width="14.421875" style="1" customWidth="1"/>
    <col min="6" max="16384" width="9.140625" style="1" customWidth="1"/>
  </cols>
  <sheetData>
    <row r="1" spans="1:5" ht="30" customHeight="1" thickBot="1">
      <c r="A1" s="44" t="s">
        <v>22</v>
      </c>
      <c r="B1" s="44"/>
      <c r="C1" s="44"/>
      <c r="D1" s="44"/>
      <c r="E1" s="44"/>
    </row>
    <row r="2" spans="1:5" ht="33.75" customHeight="1" thickBot="1">
      <c r="A2" s="8" t="s">
        <v>21</v>
      </c>
      <c r="B2" s="9" t="s">
        <v>23</v>
      </c>
      <c r="C2" s="9" t="s">
        <v>47</v>
      </c>
      <c r="D2" s="9" t="s">
        <v>48</v>
      </c>
      <c r="E2" s="42" t="s">
        <v>49</v>
      </c>
    </row>
    <row r="3" spans="1:5" ht="12.75">
      <c r="A3" s="4" t="s">
        <v>24</v>
      </c>
      <c r="B3" s="3" t="s">
        <v>25</v>
      </c>
      <c r="C3" s="39">
        <v>7458</v>
      </c>
      <c r="D3" s="10">
        <v>850</v>
      </c>
      <c r="E3" s="11">
        <v>12</v>
      </c>
    </row>
    <row r="4" spans="1:5" ht="12.75">
      <c r="A4" s="5" t="s">
        <v>26</v>
      </c>
      <c r="B4" s="2" t="s">
        <v>25</v>
      </c>
      <c r="C4" s="40">
        <v>7491</v>
      </c>
      <c r="D4" s="12">
        <v>850</v>
      </c>
      <c r="E4" s="13">
        <v>12</v>
      </c>
    </row>
    <row r="5" spans="1:5" ht="12.75">
      <c r="A5" s="5" t="s">
        <v>27</v>
      </c>
      <c r="B5" s="2" t="s">
        <v>25</v>
      </c>
      <c r="C5" s="40">
        <v>5778</v>
      </c>
      <c r="D5" s="12">
        <v>819</v>
      </c>
      <c r="E5" s="13">
        <v>19</v>
      </c>
    </row>
    <row r="6" spans="1:5" ht="12.75">
      <c r="A6" s="5" t="s">
        <v>28</v>
      </c>
      <c r="B6" s="2" t="s">
        <v>25</v>
      </c>
      <c r="C6" s="40">
        <v>5689</v>
      </c>
      <c r="D6" s="12">
        <v>819</v>
      </c>
      <c r="E6" s="13">
        <v>19</v>
      </c>
    </row>
    <row r="7" spans="1:5" ht="12.75">
      <c r="A7" s="5" t="s">
        <v>29</v>
      </c>
      <c r="B7" s="2" t="s">
        <v>25</v>
      </c>
      <c r="C7" s="40">
        <v>7408</v>
      </c>
      <c r="D7" s="12">
        <v>852</v>
      </c>
      <c r="E7" s="13">
        <v>14</v>
      </c>
    </row>
    <row r="8" spans="1:5" ht="12.75">
      <c r="A8" s="5" t="s">
        <v>30</v>
      </c>
      <c r="B8" s="2" t="s">
        <v>25</v>
      </c>
      <c r="C8" s="40">
        <v>7593</v>
      </c>
      <c r="D8" s="12">
        <v>900</v>
      </c>
      <c r="E8" s="13">
        <v>14</v>
      </c>
    </row>
    <row r="9" spans="1:5" ht="12.75">
      <c r="A9" s="5" t="s">
        <v>31</v>
      </c>
      <c r="B9" s="2" t="s">
        <v>32</v>
      </c>
      <c r="C9" s="40">
        <v>5741</v>
      </c>
      <c r="D9" s="12">
        <v>850</v>
      </c>
      <c r="E9" s="13">
        <v>9</v>
      </c>
    </row>
    <row r="10" spans="1:5" ht="12.75">
      <c r="A10" s="5" t="s">
        <v>33</v>
      </c>
      <c r="B10" s="2" t="s">
        <v>32</v>
      </c>
      <c r="C10" s="40">
        <v>6278</v>
      </c>
      <c r="D10" s="12">
        <v>973</v>
      </c>
      <c r="E10" s="13">
        <v>9</v>
      </c>
    </row>
    <row r="11" spans="1:5" ht="12.75">
      <c r="A11" s="5" t="s">
        <v>34</v>
      </c>
      <c r="B11" s="2" t="s">
        <v>32</v>
      </c>
      <c r="C11" s="40">
        <v>5695</v>
      </c>
      <c r="D11" s="12">
        <v>850</v>
      </c>
      <c r="E11" s="13">
        <v>10</v>
      </c>
    </row>
    <row r="12" spans="1:5" ht="12.75">
      <c r="A12" s="5" t="s">
        <v>35</v>
      </c>
      <c r="B12" s="2" t="s">
        <v>32</v>
      </c>
      <c r="C12" s="40">
        <v>5000</v>
      </c>
      <c r="D12" s="12">
        <v>850</v>
      </c>
      <c r="E12" s="13">
        <v>7</v>
      </c>
    </row>
    <row r="13" spans="1:5" ht="12.75">
      <c r="A13" s="5" t="s">
        <v>36</v>
      </c>
      <c r="B13" s="2" t="s">
        <v>32</v>
      </c>
      <c r="C13" s="40">
        <v>5000</v>
      </c>
      <c r="D13" s="12">
        <v>850</v>
      </c>
      <c r="E13" s="13">
        <v>8</v>
      </c>
    </row>
    <row r="14" spans="1:5" ht="12.75">
      <c r="A14" s="5" t="s">
        <v>37</v>
      </c>
      <c r="B14" s="2" t="s">
        <v>32</v>
      </c>
      <c r="C14" s="40">
        <v>4617</v>
      </c>
      <c r="D14" s="12">
        <v>846</v>
      </c>
      <c r="E14" s="13">
        <v>8</v>
      </c>
    </row>
    <row r="15" spans="1:5" ht="12.75">
      <c r="A15" s="5" t="s">
        <v>38</v>
      </c>
      <c r="B15" s="2" t="s">
        <v>39</v>
      </c>
      <c r="C15" s="40">
        <v>3232</v>
      </c>
      <c r="D15" s="12">
        <v>745</v>
      </c>
      <c r="E15" s="13">
        <v>7</v>
      </c>
    </row>
    <row r="16" spans="1:5" ht="12.75">
      <c r="A16" s="5" t="s">
        <v>40</v>
      </c>
      <c r="B16" s="2" t="s">
        <v>39</v>
      </c>
      <c r="C16" s="40">
        <v>3282</v>
      </c>
      <c r="D16" s="12">
        <v>773</v>
      </c>
      <c r="E16" s="13">
        <v>6</v>
      </c>
    </row>
    <row r="17" spans="1:5" ht="12.75">
      <c r="A17" s="5" t="s">
        <v>41</v>
      </c>
      <c r="B17" s="2" t="s">
        <v>39</v>
      </c>
      <c r="C17" s="40">
        <v>3295</v>
      </c>
      <c r="D17" s="12">
        <v>795</v>
      </c>
      <c r="E17" s="13">
        <v>8</v>
      </c>
    </row>
    <row r="18" spans="1:5" ht="12.75">
      <c r="A18" s="5" t="s">
        <v>42</v>
      </c>
      <c r="B18" s="2" t="s">
        <v>39</v>
      </c>
      <c r="C18" s="40">
        <v>2744</v>
      </c>
      <c r="D18" s="12">
        <v>778</v>
      </c>
      <c r="E18" s="13">
        <v>8</v>
      </c>
    </row>
    <row r="19" spans="1:5" ht="12.75">
      <c r="A19" s="5" t="s">
        <v>43</v>
      </c>
      <c r="B19" s="2" t="s">
        <v>39</v>
      </c>
      <c r="C19" s="40">
        <v>3378</v>
      </c>
      <c r="D19" s="12">
        <v>846</v>
      </c>
      <c r="E19" s="13">
        <v>7</v>
      </c>
    </row>
    <row r="20" spans="1:5" ht="13.5" thickBot="1">
      <c r="A20" s="6" t="s">
        <v>44</v>
      </c>
      <c r="B20" s="7" t="s">
        <v>39</v>
      </c>
      <c r="C20" s="41">
        <v>2213</v>
      </c>
      <c r="D20" s="14">
        <v>835</v>
      </c>
      <c r="E20" s="15">
        <v>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Alvida</dc:creator>
  <cp:keywords/>
  <dc:description/>
  <cp:lastModifiedBy> </cp:lastModifiedBy>
  <cp:lastPrinted>2011-08-22T10:39:49Z</cp:lastPrinted>
  <dcterms:created xsi:type="dcterms:W3CDTF">2010-09-26T14:54:46Z</dcterms:created>
  <dcterms:modified xsi:type="dcterms:W3CDTF">2012-05-04T09:40:20Z</dcterms:modified>
  <cp:category/>
  <cp:version/>
  <cp:contentType/>
  <cp:contentStatus/>
</cp:coreProperties>
</file>